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485756b4f9456a/Documents/Bills Spray Edits/nufarm stuff/"/>
    </mc:Choice>
  </mc:AlternateContent>
  <xr:revisionPtr revIDLastSave="330" documentId="8_{795EA1B6-7F7B-40F6-932F-38C9841469C5}" xr6:coauthVersionLast="47" xr6:coauthVersionMax="47" xr10:uidLastSave="{A973A22B-290F-4650-8E57-94E342B70DB0}"/>
  <bookViews>
    <workbookView xWindow="-110" yWindow="-110" windowWidth="19420" windowHeight="10300" xr2:uid="{2D240E7F-F318-48ED-9AC5-05F88B4D37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F6" i="1"/>
  <c r="F13" i="1" s="1"/>
  <c r="F18" i="1" l="1"/>
  <c r="D18" i="1" s="1"/>
  <c r="F12" i="1"/>
  <c r="D12" i="1" s="1"/>
  <c r="F11" i="1"/>
  <c r="D11" i="1" s="1"/>
  <c r="F17" i="1"/>
  <c r="D17" i="1" s="1"/>
  <c r="F16" i="1"/>
  <c r="D16" i="1" s="1"/>
  <c r="F14" i="1"/>
  <c r="D14" i="1" s="1"/>
  <c r="F15" i="1"/>
  <c r="D15" i="1" s="1"/>
  <c r="D13" i="1"/>
  <c r="G18" i="1" l="1"/>
  <c r="H18" i="1"/>
  <c r="I18" i="1"/>
  <c r="J18" i="1"/>
  <c r="K18" i="1"/>
  <c r="G13" i="1"/>
  <c r="J13" i="1"/>
  <c r="K13" i="1"/>
  <c r="G15" i="1"/>
  <c r="J15" i="1"/>
  <c r="K15" i="1"/>
  <c r="G12" i="1"/>
  <c r="K12" i="1"/>
  <c r="J12" i="1"/>
  <c r="J16" i="1"/>
  <c r="I16" i="1"/>
  <c r="K16" i="1"/>
  <c r="G14" i="1"/>
  <c r="K14" i="1"/>
  <c r="J14" i="1"/>
  <c r="G17" i="1"/>
  <c r="K17" i="1"/>
  <c r="J17" i="1"/>
  <c r="I17" i="1"/>
  <c r="H17" i="1"/>
  <c r="G11" i="1"/>
  <c r="K11" i="1"/>
  <c r="J11" i="1"/>
  <c r="H16" i="1"/>
  <c r="G16" i="1"/>
  <c r="I12" i="1"/>
  <c r="H12" i="1"/>
  <c r="I13" i="1"/>
  <c r="H13" i="1"/>
  <c r="H15" i="1"/>
  <c r="I15" i="1"/>
  <c r="I14" i="1"/>
  <c r="H14" i="1"/>
  <c r="H11" i="1"/>
  <c r="I11" i="1"/>
</calcChain>
</file>

<file path=xl/sharedStrings.xml><?xml version="1.0" encoding="utf-8"?>
<sst xmlns="http://schemas.openxmlformats.org/spreadsheetml/2006/main" count="20" uniqueCount="19">
  <si>
    <t>ORIFICE SIZE</t>
  </si>
  <si>
    <t>PRESSURE REQUIRED AT THE NOZZLE</t>
  </si>
  <si>
    <t>Forward</t>
  </si>
  <si>
    <t>Nozzle</t>
  </si>
  <si>
    <t>angle</t>
  </si>
  <si>
    <t>fan angle</t>
  </si>
  <si>
    <t>width (m)</t>
  </si>
  <si>
    <t>Target L/ha</t>
  </si>
  <si>
    <t>chosen speed</t>
  </si>
  <si>
    <t>required L/min/ nozzle</t>
  </si>
  <si>
    <t>O3</t>
  </si>
  <si>
    <t>O4</t>
  </si>
  <si>
    <t>O5</t>
  </si>
  <si>
    <t>Calc. Spray</t>
  </si>
  <si>
    <t>height (mm)</t>
  </si>
  <si>
    <t>O6</t>
  </si>
  <si>
    <t>O8</t>
  </si>
  <si>
    <t>calculated sprayed width</t>
  </si>
  <si>
    <t>Green cells are calculated, pink cells can be adjusted, blue text are reference flow rates at 3 bar to allow required pressure to be calculated for various orifice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</si>
</sst>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b/>
      <sz val="9"/>
      <color theme="7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1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/>
    <xf numFmtId="2" fontId="2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2" fontId="5" fillId="3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6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78B7-03F8-482C-B56F-BD2131ADB008}">
  <dimension ref="B2:K27"/>
  <sheetViews>
    <sheetView tabSelected="1" workbookViewId="0">
      <pane xSplit="2" ySplit="19" topLeftCell="C20" activePane="bottomRight" state="frozen"/>
      <selection pane="topRight" activeCell="C1" sqref="C1"/>
      <selection pane="bottomLeft" activeCell="A18" sqref="A18"/>
      <selection pane="bottomRight" activeCell="P18" sqref="P18"/>
    </sheetView>
  </sheetViews>
  <sheetFormatPr defaultRowHeight="14.5" x14ac:dyDescent="0.35"/>
  <cols>
    <col min="2" max="3" width="8.7265625" style="9"/>
    <col min="4" max="4" width="11.08984375" style="9" customWidth="1"/>
    <col min="5" max="5" width="10.26953125" style="9" customWidth="1"/>
    <col min="6" max="6" width="11.453125" customWidth="1"/>
    <col min="7" max="11" width="8.7265625" style="9"/>
  </cols>
  <sheetData>
    <row r="2" spans="3:11" ht="37" customHeight="1" x14ac:dyDescent="0.35">
      <c r="C2" s="30" t="s">
        <v>18</v>
      </c>
      <c r="D2" s="31"/>
      <c r="E2" s="31"/>
      <c r="F2" s="31"/>
      <c r="G2" s="31"/>
      <c r="H2" s="31"/>
      <c r="I2" s="31"/>
      <c r="J2" s="31"/>
      <c r="K2" s="31"/>
    </row>
    <row r="3" spans="3:11" ht="13.5" customHeight="1" thickBot="1" x14ac:dyDescent="0.4"/>
    <row r="4" spans="3:11" s="7" customFormat="1" ht="10.5" x14ac:dyDescent="0.25">
      <c r="C4" s="3" t="s">
        <v>2</v>
      </c>
      <c r="D4" s="3" t="s">
        <v>3</v>
      </c>
      <c r="E4" s="4" t="s">
        <v>3</v>
      </c>
      <c r="F4" s="3" t="s">
        <v>13</v>
      </c>
      <c r="G4" s="12"/>
      <c r="H4" s="12"/>
      <c r="I4" s="12"/>
      <c r="J4" s="12"/>
    </row>
    <row r="5" spans="3:11" s="7" customFormat="1" ht="11" thickBot="1" x14ac:dyDescent="0.3">
      <c r="C5" s="5" t="s">
        <v>4</v>
      </c>
      <c r="D5" s="5" t="s">
        <v>5</v>
      </c>
      <c r="E5" s="6" t="s">
        <v>14</v>
      </c>
      <c r="F5" s="5" t="s">
        <v>6</v>
      </c>
      <c r="G5" s="12"/>
      <c r="H5" s="12"/>
      <c r="I5" s="12"/>
      <c r="J5" s="12"/>
    </row>
    <row r="6" spans="3:11" ht="16" thickBot="1" x14ac:dyDescent="0.4">
      <c r="C6" s="16">
        <v>0</v>
      </c>
      <c r="D6" s="17">
        <v>40</v>
      </c>
      <c r="E6" s="18">
        <v>700</v>
      </c>
      <c r="F6" s="8">
        <f>(E6/COS(C6*PI()/180)*TAN(D6/2*PI()/180)*2)/1000</f>
        <v>0.5095583279726833</v>
      </c>
      <c r="K6"/>
    </row>
    <row r="7" spans="3:11" ht="8.5" customHeight="1" x14ac:dyDescent="0.35"/>
    <row r="8" spans="3:11" x14ac:dyDescent="0.35">
      <c r="G8" s="24" t="s">
        <v>1</v>
      </c>
      <c r="H8" s="24"/>
      <c r="I8" s="24"/>
      <c r="J8" s="23"/>
      <c r="K8" s="23"/>
    </row>
    <row r="9" spans="3:11" x14ac:dyDescent="0.35">
      <c r="G9" s="23" t="s">
        <v>0</v>
      </c>
      <c r="H9" s="23"/>
      <c r="I9" s="23"/>
      <c r="J9" s="23"/>
      <c r="K9" s="23"/>
    </row>
    <row r="10" spans="3:11" s="13" customFormat="1" ht="43.5" x14ac:dyDescent="0.35">
      <c r="C10" s="11" t="s">
        <v>7</v>
      </c>
      <c r="D10" s="11" t="s">
        <v>9</v>
      </c>
      <c r="E10" s="11" t="s">
        <v>8</v>
      </c>
      <c r="F10" s="11" t="s">
        <v>17</v>
      </c>
      <c r="G10" s="11" t="s">
        <v>10</v>
      </c>
      <c r="H10" s="11" t="s">
        <v>11</v>
      </c>
      <c r="I10" s="11" t="s">
        <v>12</v>
      </c>
      <c r="J10" s="22" t="s">
        <v>15</v>
      </c>
      <c r="K10" s="22" t="s">
        <v>16</v>
      </c>
    </row>
    <row r="11" spans="3:11" x14ac:dyDescent="0.35">
      <c r="C11" s="19">
        <v>100</v>
      </c>
      <c r="D11" s="15">
        <f>C11/600*E11*F11</f>
        <v>2.0382333118907332</v>
      </c>
      <c r="E11" s="20">
        <v>24</v>
      </c>
      <c r="F11" s="14">
        <f t="shared" ref="F11:F18" si="0">$F$6</f>
        <v>0.5095583279726833</v>
      </c>
      <c r="G11" s="21">
        <f t="shared" ref="G11:G17" si="1">(SQRT($G$20)*D11/$D$20)*(SQRT($G$20)*D11/$D$20)</f>
        <v>8.950865484848606</v>
      </c>
      <c r="H11" s="21">
        <f t="shared" ref="H11:H14" si="2">(SQRT($H$21)*$D11/$D$21)*(SQRT($H$21)*$D11/$D$21)</f>
        <v>3.7625845613764026</v>
      </c>
      <c r="I11" s="21">
        <f>(SQRT($I$22)*$D11/$D$22)*(SQRT($I$22)*$D11/$D$22)</f>
        <v>3.2114161924046476</v>
      </c>
      <c r="J11" s="21">
        <f>(SQRT($J$23)*$D11/$D$23)*(SQRT($J$23)*$D11/$D$23)</f>
        <v>2.2377163712121515</v>
      </c>
      <c r="K11" s="21">
        <f>(SQRT($K$24)*$D11/$D$24)*(SQRT($K$24)*$D11/$D$24)</f>
        <v>0.94064614034410066</v>
      </c>
    </row>
    <row r="12" spans="3:11" x14ac:dyDescent="0.35">
      <c r="C12" s="19">
        <v>100</v>
      </c>
      <c r="D12" s="15">
        <f t="shared" ref="D12:D18" si="3">C12/600*E12*F12</f>
        <v>1.8683805358998387</v>
      </c>
      <c r="E12" s="20">
        <v>22</v>
      </c>
      <c r="F12" s="15">
        <f t="shared" si="0"/>
        <v>0.5095583279726833</v>
      </c>
      <c r="G12" s="21">
        <f t="shared" si="1"/>
        <v>7.5212133587963974</v>
      </c>
      <c r="H12" s="21">
        <f t="shared" si="2"/>
        <v>3.1616161939343383</v>
      </c>
      <c r="I12" s="21">
        <f t="shared" ref="I12:I18" si="4">(SQRT($I$22)*$D12/$D$22)*(SQRT($I$22)*$D12/$D$22)</f>
        <v>2.69848166167335</v>
      </c>
      <c r="J12" s="21">
        <f>(SQRT($J$23)*$D12/$D$23)*(SQRT($J$23)*$D12/$D$23)</f>
        <v>1.8803033396990994</v>
      </c>
      <c r="K12" s="21">
        <f>(SQRT($K$24)*$D12/$D$24)*(SQRT($K$24)*$D12/$D$24)</f>
        <v>0.79040404848358459</v>
      </c>
    </row>
    <row r="13" spans="3:11" x14ac:dyDescent="0.35">
      <c r="C13" s="19">
        <v>100</v>
      </c>
      <c r="D13" s="15">
        <f t="shared" si="3"/>
        <v>1.6985277599089441</v>
      </c>
      <c r="E13" s="20">
        <v>20</v>
      </c>
      <c r="F13" s="15">
        <f t="shared" si="0"/>
        <v>0.5095583279726833</v>
      </c>
      <c r="G13" s="21">
        <f t="shared" si="1"/>
        <v>6.2158788089226418</v>
      </c>
      <c r="H13" s="21">
        <f t="shared" si="2"/>
        <v>2.612905945400279</v>
      </c>
      <c r="I13" s="21">
        <f t="shared" si="4"/>
        <v>2.2301501336143379</v>
      </c>
      <c r="J13" s="21">
        <f t="shared" ref="J13:J18" si="5">(SQRT($J$23)*$D13/$D$23)*(SQRT($J$23)*$D13/$D$23)</f>
        <v>1.5539697022306604</v>
      </c>
      <c r="K13" s="21">
        <f t="shared" ref="K13:K18" si="6">(SQRT($K$24)*$D13/$D$24)*(SQRT($K$24)*$D13/$D$24)</f>
        <v>0.65322648635006975</v>
      </c>
    </row>
    <row r="14" spans="3:11" x14ac:dyDescent="0.35">
      <c r="C14" s="19">
        <v>100</v>
      </c>
      <c r="D14" s="15">
        <f t="shared" si="3"/>
        <v>1.5286749839180498</v>
      </c>
      <c r="E14" s="20">
        <v>18</v>
      </c>
      <c r="F14" s="15">
        <f t="shared" si="0"/>
        <v>0.5095583279726833</v>
      </c>
      <c r="G14" s="21">
        <f t="shared" si="1"/>
        <v>5.0348618352273418</v>
      </c>
      <c r="H14" s="21">
        <f t="shared" si="2"/>
        <v>2.1164538157742268</v>
      </c>
      <c r="I14" s="21">
        <f>(SQRT($I$22)*$D14/$D$22)*(SQRT($I$22)*$D14/$D$22)</f>
        <v>1.8064216082276148</v>
      </c>
      <c r="J14" s="21">
        <f t="shared" si="5"/>
        <v>1.2587154588068354</v>
      </c>
      <c r="K14" s="21">
        <f t="shared" si="6"/>
        <v>0.52911345394355669</v>
      </c>
    </row>
    <row r="15" spans="3:11" x14ac:dyDescent="0.35">
      <c r="C15" s="19">
        <v>100</v>
      </c>
      <c r="D15" s="15">
        <f t="shared" si="3"/>
        <v>1.3588222079271555</v>
      </c>
      <c r="E15" s="20">
        <v>16</v>
      </c>
      <c r="F15" s="15">
        <f t="shared" si="0"/>
        <v>0.5095583279726833</v>
      </c>
      <c r="G15" s="21">
        <f t="shared" si="1"/>
        <v>3.9781624377104916</v>
      </c>
      <c r="H15" s="21">
        <f>(SQRT($H$21)*$D15/$D$21)*(SQRT($H$21)*$D15/$D$21)</f>
        <v>1.672259805056179</v>
      </c>
      <c r="I15" s="21">
        <f t="shared" si="4"/>
        <v>1.4272960855131771</v>
      </c>
      <c r="J15" s="21">
        <f t="shared" si="5"/>
        <v>0.9945406094276229</v>
      </c>
      <c r="K15" s="21">
        <f t="shared" si="6"/>
        <v>0.41806495126404475</v>
      </c>
    </row>
    <row r="16" spans="3:11" x14ac:dyDescent="0.35">
      <c r="C16" s="19">
        <v>100</v>
      </c>
      <c r="D16" s="15">
        <f t="shared" si="3"/>
        <v>1.1889694319362609</v>
      </c>
      <c r="E16" s="20">
        <v>14</v>
      </c>
      <c r="F16" s="15">
        <f t="shared" si="0"/>
        <v>0.5095583279726833</v>
      </c>
      <c r="G16" s="21">
        <f t="shared" si="1"/>
        <v>3.045780616372094</v>
      </c>
      <c r="H16" s="21">
        <f>(SQRT($H$21)*$D16/$D$21)*(SQRT($H$21)*$D16/$D$21)</f>
        <v>1.2803239132461366</v>
      </c>
      <c r="I16" s="21">
        <f t="shared" si="4"/>
        <v>1.0927735654710258</v>
      </c>
      <c r="J16" s="21">
        <f t="shared" si="5"/>
        <v>0.76144515409302349</v>
      </c>
      <c r="K16" s="21">
        <f t="shared" si="6"/>
        <v>0.32008097831153415</v>
      </c>
    </row>
    <row r="17" spans="3:11" x14ac:dyDescent="0.35">
      <c r="C17" s="19">
        <v>100</v>
      </c>
      <c r="D17" s="15">
        <f t="shared" si="3"/>
        <v>1.0191166559453666</v>
      </c>
      <c r="E17" s="20">
        <v>12</v>
      </c>
      <c r="F17" s="15">
        <f t="shared" si="0"/>
        <v>0.5095583279726833</v>
      </c>
      <c r="G17" s="21">
        <f t="shared" si="1"/>
        <v>2.2377163712121515</v>
      </c>
      <c r="H17" s="21">
        <f t="shared" ref="H17:H18" si="7">(SQRT($H$21)*$D17/$D$21)*(SQRT($H$21)*$D17/$D$21)</f>
        <v>0.94064614034410066</v>
      </c>
      <c r="I17" s="21">
        <f t="shared" si="4"/>
        <v>0.8028540481011619</v>
      </c>
      <c r="J17" s="21">
        <f t="shared" si="5"/>
        <v>0.55942909280303788</v>
      </c>
      <c r="K17" s="21">
        <f t="shared" si="6"/>
        <v>0.23516153508602516</v>
      </c>
    </row>
    <row r="18" spans="3:11" x14ac:dyDescent="0.35">
      <c r="C18" s="19">
        <v>100</v>
      </c>
      <c r="D18" s="15">
        <f t="shared" si="3"/>
        <v>0.84926387995447206</v>
      </c>
      <c r="E18" s="20">
        <v>10</v>
      </c>
      <c r="F18" s="15">
        <f t="shared" si="0"/>
        <v>0.5095583279726833</v>
      </c>
      <c r="G18" s="21">
        <f>(SQRT($G$20)*D18/$D$20)*(SQRT($G$20)*D18/$D$20)</f>
        <v>1.5539697022306604</v>
      </c>
      <c r="H18" s="21">
        <f t="shared" si="7"/>
        <v>0.65322648635006975</v>
      </c>
      <c r="I18" s="21">
        <f t="shared" si="4"/>
        <v>0.55753753340358447</v>
      </c>
      <c r="J18" s="21">
        <f t="shared" si="5"/>
        <v>0.38849242555766511</v>
      </c>
      <c r="K18" s="21">
        <f t="shared" si="6"/>
        <v>0.16330662158751744</v>
      </c>
    </row>
    <row r="20" spans="3:11" x14ac:dyDescent="0.35">
      <c r="C20" s="25"/>
      <c r="D20" s="26">
        <v>1.18</v>
      </c>
      <c r="E20" s="26"/>
      <c r="F20" s="27"/>
      <c r="G20" s="26">
        <v>3</v>
      </c>
      <c r="H20" s="26"/>
      <c r="I20" s="26"/>
      <c r="J20" s="25"/>
      <c r="K20" s="25"/>
    </row>
    <row r="21" spans="3:11" x14ac:dyDescent="0.35">
      <c r="C21" s="25"/>
      <c r="D21" s="26">
        <v>1.82</v>
      </c>
      <c r="E21" s="26"/>
      <c r="F21" s="27"/>
      <c r="G21" s="26"/>
      <c r="H21" s="26">
        <v>3</v>
      </c>
      <c r="I21" s="26"/>
      <c r="J21" s="25"/>
      <c r="K21" s="25"/>
    </row>
    <row r="22" spans="3:11" x14ac:dyDescent="0.35">
      <c r="C22" s="25"/>
      <c r="D22" s="26">
        <v>1.97</v>
      </c>
      <c r="E22" s="26"/>
      <c r="F22" s="27"/>
      <c r="G22" s="26"/>
      <c r="H22" s="26"/>
      <c r="I22" s="26">
        <v>3</v>
      </c>
      <c r="J22" s="25"/>
      <c r="K22" s="25"/>
    </row>
    <row r="23" spans="3:11" x14ac:dyDescent="0.35">
      <c r="C23" s="25"/>
      <c r="D23" s="25">
        <f>2*D20</f>
        <v>2.36</v>
      </c>
      <c r="E23" s="25"/>
      <c r="F23" s="28"/>
      <c r="G23" s="29"/>
      <c r="H23" s="25"/>
      <c r="I23" s="25"/>
      <c r="J23" s="25">
        <v>3</v>
      </c>
      <c r="K23" s="25"/>
    </row>
    <row r="24" spans="3:11" x14ac:dyDescent="0.35">
      <c r="C24" s="25"/>
      <c r="D24" s="25">
        <f>2*D21</f>
        <v>3.64</v>
      </c>
      <c r="E24" s="25"/>
      <c r="F24" s="28"/>
      <c r="G24" s="29"/>
      <c r="H24" s="25"/>
      <c r="I24" s="25"/>
      <c r="J24" s="25"/>
      <c r="K24" s="25">
        <v>3</v>
      </c>
    </row>
    <row r="25" spans="3:11" ht="15.5" x14ac:dyDescent="0.35">
      <c r="G25" s="2"/>
    </row>
    <row r="26" spans="3:11" x14ac:dyDescent="0.35">
      <c r="F26" s="1"/>
      <c r="G26" s="10"/>
      <c r="H26" s="10"/>
      <c r="I26" s="10"/>
      <c r="J26" s="10"/>
      <c r="K26" s="10"/>
    </row>
    <row r="27" spans="3:11" x14ac:dyDescent="0.35">
      <c r="F27" s="1"/>
      <c r="G27" s="10"/>
      <c r="H27" s="10"/>
      <c r="I27" s="10"/>
      <c r="J27" s="10"/>
      <c r="K27" s="10"/>
    </row>
  </sheetData>
  <sheetProtection sheet="1" objects="1" scenarios="1"/>
  <protectedRanges>
    <protectedRange sqref="E11:E18" name="Range3"/>
    <protectedRange sqref="C6:E6" name="Range1"/>
    <protectedRange sqref="C11:C18" name="Range2"/>
  </protectedRanges>
  <mergeCells count="3">
    <mergeCell ref="C2:K2"/>
    <mergeCell ref="G8:K8"/>
    <mergeCell ref="G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Gordon</dc:creator>
  <cp:lastModifiedBy>Bill Gordon</cp:lastModifiedBy>
  <dcterms:created xsi:type="dcterms:W3CDTF">2024-08-08T01:20:04Z</dcterms:created>
  <dcterms:modified xsi:type="dcterms:W3CDTF">2024-08-14T06:48:45Z</dcterms:modified>
</cp:coreProperties>
</file>